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оменко Валерий\Desktop\"/>
    </mc:Choice>
  </mc:AlternateContent>
  <xr:revisionPtr revIDLastSave="0" documentId="13_ncr:1_{3479131C-E26C-4A9F-8545-E9BD11E529C1}" xr6:coauthVersionLast="45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прайс" sheetId="4" r:id="rId1"/>
    <sheet name="калькулятор" sheetId="2" r:id="rId2"/>
    <sheet name="справочник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2" l="1"/>
  <c r="D14" i="2"/>
  <c r="C14" i="2"/>
  <c r="E13" i="2"/>
  <c r="D13" i="2"/>
  <c r="C13" i="2"/>
  <c r="C8" i="2"/>
  <c r="C10" i="2" s="1"/>
  <c r="E8" i="2"/>
  <c r="E10" i="2" s="1"/>
  <c r="D8" i="2"/>
  <c r="D10" i="2" s="1"/>
  <c r="D19" i="2" l="1"/>
  <c r="D20" i="2" s="1"/>
  <c r="E19" i="2"/>
  <c r="E20" i="2" s="1"/>
  <c r="C19" i="2"/>
  <c r="C20" i="2" s="1"/>
</calcChain>
</file>

<file path=xl/sharedStrings.xml><?xml version="1.0" encoding="utf-8"?>
<sst xmlns="http://schemas.openxmlformats.org/spreadsheetml/2006/main" count="45" uniqueCount="36">
  <si>
    <t>Направление</t>
  </si>
  <si>
    <t>3-5 короба</t>
  </si>
  <si>
    <t>6-10 коробов</t>
  </si>
  <si>
    <t>от 11 коробов</t>
  </si>
  <si>
    <t>Казань</t>
  </si>
  <si>
    <t>Краснодар
Невиномыск</t>
  </si>
  <si>
    <t>Монопаллета</t>
  </si>
  <si>
    <t>Паллета евро (80*120)</t>
  </si>
  <si>
    <t>Паллетирование</t>
  </si>
  <si>
    <t xml:space="preserve">Фулфилмент и логистика в Воронеже </t>
  </si>
  <si>
    <t>Складские услуги для Маркетплейсов
OZON, WILDBERRIES, ЯндексМаркет</t>
  </si>
  <si>
    <t>f.tochnovsrok@yandex.ru</t>
  </si>
  <si>
    <t>моб. +7 (903) 651-02-66</t>
  </si>
  <si>
    <t>1-2 короба*</t>
  </si>
  <si>
    <t>* стандартный короб 600*400*400</t>
  </si>
  <si>
    <r>
      <t xml:space="preserve">Мин. стоимость нестандартного, маленького короба
</t>
    </r>
    <r>
      <rPr>
        <sz val="11"/>
        <color rgb="FFFF0000"/>
        <rFont val="Century Gothic"/>
        <family val="2"/>
        <charset val="204"/>
      </rPr>
      <t>(если несколько маленьких, считаем из расчет куба)</t>
    </r>
  </si>
  <si>
    <t xml:space="preserve">Тула_Чехов _ Коледино_Подольск_Электросталь_Обухово </t>
  </si>
  <si>
    <t>Куб_нестандартный размер</t>
  </si>
  <si>
    <t>Кол-во_Вид упаковки</t>
  </si>
  <si>
    <t>Стоимость доставки всего</t>
  </si>
  <si>
    <t>_**_</t>
  </si>
  <si>
    <t>Колличество</t>
  </si>
  <si>
    <t>Не стандартный размер</t>
  </si>
  <si>
    <t>Объем упаковки:</t>
  </si>
  <si>
    <t>ширина</t>
  </si>
  <si>
    <t>длина</t>
  </si>
  <si>
    <t>высота</t>
  </si>
  <si>
    <r>
      <t>Стоимость доставки одного м</t>
    </r>
    <r>
      <rPr>
        <b/>
        <vertAlign val="superscript"/>
        <sz val="14"/>
        <color theme="1"/>
        <rFont val="Calibri"/>
        <family val="2"/>
        <charset val="204"/>
        <scheme val="minor"/>
      </rPr>
      <t>3</t>
    </r>
  </si>
  <si>
    <t>Стоимость доставки одной ед.</t>
  </si>
  <si>
    <t xml:space="preserve">Стандартный размер
</t>
  </si>
  <si>
    <t>Итого стоимость доставки</t>
  </si>
  <si>
    <t>Тула, Электросталь,
Коледино, Рязань, 
Котовск, Пенза</t>
  </si>
  <si>
    <t>Воронеж</t>
  </si>
  <si>
    <t>Казань, Новосемейкино
Краснодар, Невиномыск</t>
  </si>
  <si>
    <t>г.Воронеж, ул. Солнечная д.13/4</t>
  </si>
  <si>
    <t>https://max.ru/join/3eoBnEA7bqHvm3ZI6dO2BxnNDqs9VCVT_7GzJLlyugM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</si>
</sst>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\ &quot;₽&quot;"/>
  </numFmts>
  <fonts count="3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6"/>
      <name val="Century Gothic"/>
      <family val="2"/>
      <charset val="204"/>
    </font>
    <font>
      <b/>
      <sz val="14"/>
      <name val="Calibri"/>
      <family val="2"/>
      <charset val="204"/>
      <scheme val="minor"/>
    </font>
    <font>
      <b/>
      <u/>
      <sz val="14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Segoe UI"/>
      <family val="2"/>
      <charset val="204"/>
    </font>
    <font>
      <b/>
      <sz val="14"/>
      <color theme="1"/>
      <name val="Century Gothic"/>
      <family val="2"/>
      <charset val="204"/>
    </font>
    <font>
      <b/>
      <sz val="14"/>
      <color theme="1"/>
      <name val="Century Gothic"/>
      <family val="1"/>
      <charset val="2"/>
    </font>
    <font>
      <b/>
      <sz val="14"/>
      <name val="Century Gothic"/>
      <family val="2"/>
      <charset val="204"/>
    </font>
    <font>
      <b/>
      <sz val="16"/>
      <color rgb="FFFF0000"/>
      <name val="Century Gothic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entury Gothic"/>
      <family val="2"/>
      <charset val="204"/>
    </font>
    <font>
      <sz val="14"/>
      <color rgb="FF000000"/>
      <name val="Century Gothic"/>
      <family val="2"/>
      <charset val="204"/>
    </font>
    <font>
      <sz val="14"/>
      <color rgb="FFFF000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b/>
      <vertAlign val="superscript"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.5"/>
      <color theme="1"/>
      <name val="Times New Roman"/>
      <family val="1"/>
      <charset val="204"/>
    </font>
    <font>
      <b/>
      <sz val="10.5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10.5"/>
      <color rgb="FF000000"/>
      <name val="Calibri"/>
      <family val="2"/>
      <charset val="204"/>
    </font>
    <font>
      <b/>
      <sz val="10.5"/>
      <color rgb="FF000000"/>
      <name val="Segoe UI"/>
      <family val="2"/>
      <charset val="204"/>
    </font>
    <font>
      <b/>
      <sz val="10.5"/>
      <color theme="1"/>
      <name val="Tahoma"/>
      <family val="2"/>
      <charset val="204"/>
    </font>
    <font>
      <b/>
      <sz val="10.5"/>
      <color rgb="FF000000"/>
      <name val="Tahoma"/>
      <family val="2"/>
      <charset val="204"/>
    </font>
    <font>
      <b/>
      <sz val="11"/>
      <color rgb="FFFF0000"/>
      <name val="Tahoma"/>
      <family val="2"/>
      <charset val="204"/>
    </font>
    <font>
      <b/>
      <sz val="10.5"/>
      <color rgb="FFFF0000"/>
      <name val="Tahoma"/>
      <family val="2"/>
      <charset val="204"/>
    </font>
    <font>
      <b/>
      <i/>
      <sz val="9"/>
      <color rgb="FFFFFFFF"/>
      <name val="Calibri"/>
      <family val="2"/>
      <charset val="204"/>
    </font>
    <font>
      <b/>
      <i/>
      <sz val="9"/>
      <color theme="1"/>
      <name val="Calibri"/>
      <family val="2"/>
      <charset val="204"/>
    </font>
    <font>
      <b/>
      <sz val="10.5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1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" fillId="3" borderId="1" xfId="2" applyFont="1" applyFill="1" applyBorder="1" applyAlignment="1">
      <alignment horizontal="center" vertical="center"/>
    </xf>
    <xf numFmtId="164" fontId="6" fillId="3" borderId="1" xfId="2" applyFont="1" applyFill="1" applyBorder="1" applyAlignment="1">
      <alignment horizontal="center" vertical="center" wrapText="1"/>
    </xf>
    <xf numFmtId="164" fontId="5" fillId="3" borderId="5" xfId="2" applyFont="1" applyFill="1" applyBorder="1" applyAlignment="1">
      <alignment horizontal="center" vertical="center" wrapText="1"/>
    </xf>
    <xf numFmtId="165" fontId="12" fillId="0" borderId="2" xfId="2" applyNumberFormat="1" applyFont="1" applyBorder="1" applyAlignment="1">
      <alignment horizontal="center" vertical="center"/>
    </xf>
    <xf numFmtId="165" fontId="12" fillId="0" borderId="6" xfId="2" applyNumberFormat="1" applyFont="1" applyBorder="1" applyAlignment="1">
      <alignment horizontal="center" vertical="center"/>
    </xf>
    <xf numFmtId="165" fontId="12" fillId="2" borderId="3" xfId="2" applyNumberFormat="1" applyFont="1" applyFill="1" applyBorder="1" applyAlignment="1">
      <alignment horizontal="center" vertical="center"/>
    </xf>
    <xf numFmtId="165" fontId="12" fillId="2" borderId="7" xfId="2" applyNumberFormat="1" applyFont="1" applyFill="1" applyBorder="1" applyAlignment="1">
      <alignment horizontal="center" vertical="center"/>
    </xf>
    <xf numFmtId="165" fontId="12" fillId="0" borderId="3" xfId="2" applyNumberFormat="1" applyFont="1" applyBorder="1" applyAlignment="1">
      <alignment horizontal="center" vertical="center"/>
    </xf>
    <xf numFmtId="165" fontId="12" fillId="0" borderId="7" xfId="2" applyNumberFormat="1" applyFont="1" applyBorder="1" applyAlignment="1">
      <alignment horizontal="center" vertical="center"/>
    </xf>
    <xf numFmtId="165" fontId="14" fillId="2" borderId="4" xfId="2" applyNumberFormat="1" applyFont="1" applyFill="1" applyBorder="1" applyAlignment="1">
      <alignment horizontal="center" vertical="center"/>
    </xf>
    <xf numFmtId="165" fontId="14" fillId="2" borderId="8" xfId="2" applyNumberFormat="1" applyFont="1" applyFill="1" applyBorder="1" applyAlignment="1">
      <alignment horizontal="center" vertical="center"/>
    </xf>
    <xf numFmtId="164" fontId="12" fillId="0" borderId="2" xfId="2" applyFont="1" applyBorder="1" applyAlignment="1">
      <alignment vertical="center"/>
    </xf>
    <xf numFmtId="164" fontId="13" fillId="2" borderId="3" xfId="2" applyFont="1" applyFill="1" applyBorder="1" applyAlignment="1">
      <alignment vertical="center"/>
    </xf>
    <xf numFmtId="164" fontId="12" fillId="0" borderId="3" xfId="2" applyFont="1" applyBorder="1" applyAlignment="1">
      <alignment vertical="center"/>
    </xf>
    <xf numFmtId="164" fontId="12" fillId="2" borderId="3" xfId="2" applyFont="1" applyFill="1" applyBorder="1" applyAlignment="1">
      <alignment vertical="center"/>
    </xf>
    <xf numFmtId="164" fontId="12" fillId="0" borderId="3" xfId="2" applyFont="1" applyFill="1" applyBorder="1" applyAlignment="1">
      <alignment vertical="center"/>
    </xf>
    <xf numFmtId="164" fontId="14" fillId="2" borderId="4" xfId="2" applyFont="1" applyFill="1" applyBorder="1" applyAlignment="1">
      <alignment vertical="center" wrapText="1"/>
    </xf>
    <xf numFmtId="164" fontId="5" fillId="3" borderId="9" xfId="2" applyFont="1" applyFill="1" applyBorder="1" applyAlignment="1">
      <alignment horizontal="center" vertical="center"/>
    </xf>
    <xf numFmtId="164" fontId="6" fillId="3" borderId="9" xfId="2" applyFont="1" applyFill="1" applyBorder="1" applyAlignment="1">
      <alignment horizontal="center" vertical="center" wrapText="1"/>
    </xf>
    <xf numFmtId="164" fontId="5" fillId="3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164" fontId="5" fillId="3" borderId="11" xfId="2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164" fontId="6" fillId="3" borderId="11" xfId="2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165" fontId="17" fillId="2" borderId="11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165" fontId="17" fillId="2" borderId="3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164" fontId="5" fillId="3" borderId="4" xfId="2" applyFont="1" applyFill="1" applyBorder="1" applyAlignment="1">
      <alignment horizontal="center" vertical="center"/>
    </xf>
    <xf numFmtId="164" fontId="6" fillId="3" borderId="4" xfId="2" applyFont="1" applyFill="1" applyBorder="1" applyAlignment="1">
      <alignment horizontal="center" vertical="center" wrapText="1"/>
    </xf>
    <xf numFmtId="164" fontId="5" fillId="3" borderId="1" xfId="2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0" fillId="0" borderId="0" xfId="0" applyFill="1" applyBorder="1"/>
    <xf numFmtId="0" fontId="24" fillId="0" borderId="0" xfId="0" applyFont="1" applyFill="1" applyBorder="1" applyAlignment="1">
      <alignment horizontal="left" vertical="center" indent="1"/>
    </xf>
    <xf numFmtId="0" fontId="23" fillId="0" borderId="0" xfId="0" applyFont="1" applyFill="1" applyBorder="1" applyAlignment="1">
      <alignment horizontal="left" vertical="center" indent="1"/>
    </xf>
    <xf numFmtId="0" fontId="2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 inden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9" fontId="31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 indent="5"/>
    </xf>
    <xf numFmtId="0" fontId="32" fillId="0" borderId="0" xfId="0" applyFont="1" applyFill="1" applyBorder="1" applyAlignment="1">
      <alignment horizontal="left" vertical="center" indent="1"/>
    </xf>
    <xf numFmtId="0" fontId="33" fillId="0" borderId="0" xfId="0" applyFont="1" applyFill="1" applyBorder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363682</xdr:colOff>
      <xdr:row>83</xdr:row>
      <xdr:rowOff>97005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499"/>
          <a:ext cx="10771909" cy="15943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</xdr:row>
          <xdr:rowOff>19050</xdr:rowOff>
        </xdr:from>
        <xdr:to>
          <xdr:col>2</xdr:col>
          <xdr:colOff>3476625</xdr:colOff>
          <xdr:row>5</xdr:row>
          <xdr:rowOff>476250</xdr:rowOff>
        </xdr:to>
        <xdr:sp macro="" textlink="">
          <xdr:nvSpPr>
            <xdr:cNvPr id="2050" name="ComboBox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</xdr:row>
          <xdr:rowOff>38100</xdr:rowOff>
        </xdr:from>
        <xdr:to>
          <xdr:col>3</xdr:col>
          <xdr:colOff>3476625</xdr:colOff>
          <xdr:row>5</xdr:row>
          <xdr:rowOff>457200</xdr:rowOff>
        </xdr:to>
        <xdr:sp macro="" textlink="">
          <xdr:nvSpPr>
            <xdr:cNvPr id="2051" name="ComboBox1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</xdr:row>
          <xdr:rowOff>47625</xdr:rowOff>
        </xdr:from>
        <xdr:to>
          <xdr:col>4</xdr:col>
          <xdr:colOff>3467100</xdr:colOff>
          <xdr:row>5</xdr:row>
          <xdr:rowOff>457200</xdr:rowOff>
        </xdr:to>
        <xdr:sp macro="" textlink="">
          <xdr:nvSpPr>
            <xdr:cNvPr id="2052" name="ComboBox3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296095</xdr:colOff>
      <xdr:row>0</xdr:row>
      <xdr:rowOff>71438</xdr:rowOff>
    </xdr:from>
    <xdr:to>
      <xdr:col>2</xdr:col>
      <xdr:colOff>3298031</xdr:colOff>
      <xdr:row>1</xdr:row>
      <xdr:rowOff>1488281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7" t="13693" r="4967" b="13693"/>
        <a:stretch/>
      </xdr:blipFill>
      <xdr:spPr>
        <a:xfrm>
          <a:off x="5094314" y="71438"/>
          <a:ext cx="3001936" cy="2190749"/>
        </a:xfrm>
        <a:prstGeom prst="rect">
          <a:avLst/>
        </a:prstGeom>
      </xdr:spPr>
    </xdr:pic>
    <xdr:clientData/>
  </xdr:twoCellAnchor>
  <xdr:twoCellAnchor editAs="oneCell">
    <xdr:from>
      <xdr:col>4</xdr:col>
      <xdr:colOff>1068916</xdr:colOff>
      <xdr:row>0</xdr:row>
      <xdr:rowOff>137583</xdr:rowOff>
    </xdr:from>
    <xdr:to>
      <xdr:col>4</xdr:col>
      <xdr:colOff>2997685</xdr:colOff>
      <xdr:row>1</xdr:row>
      <xdr:rowOff>1386417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14916" y="137583"/>
          <a:ext cx="1928769" cy="2021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drawing" Target="../drawings/drawing2.xml"/><Relationship Id="rId7" Type="http://schemas.openxmlformats.org/officeDocument/2006/relationships/control" Target="../activeX/activeX2.xml"/><Relationship Id="rId2" Type="http://schemas.openxmlformats.org/officeDocument/2006/relationships/hyperlink" Target="mailto:f.tochnovsrok@yandex.ru" TargetMode="External"/><Relationship Id="rId1" Type="http://schemas.openxmlformats.org/officeDocument/2006/relationships/hyperlink" Target="https://max.ru/join/3eoBnEA7bqHvm3ZI6dO2BxnNDqs9VCVT_7GzJLlyugM" TargetMode="External"/><Relationship Id="rId6" Type="http://schemas.openxmlformats.org/officeDocument/2006/relationships/image" Target="../media/image2.emf"/><Relationship Id="rId5" Type="http://schemas.openxmlformats.org/officeDocument/2006/relationships/control" Target="../activeX/activeX1.xml"/><Relationship Id="rId10" Type="http://schemas.openxmlformats.org/officeDocument/2006/relationships/image" Target="../media/image4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05831-BCC8-4833-B74A-41EB9466EFDC}">
  <dimension ref="A1:N45"/>
  <sheetViews>
    <sheetView topLeftCell="A25" zoomScale="55" zoomScaleNormal="55" workbookViewId="0">
      <selection activeCell="T32" sqref="T32"/>
    </sheetView>
  </sheetViews>
  <sheetFormatPr defaultRowHeight="15"/>
  <cols>
    <col min="1" max="1" width="22" customWidth="1"/>
    <col min="2" max="2" width="29.140625" customWidth="1"/>
    <col min="3" max="3" width="24.140625" customWidth="1"/>
    <col min="4" max="4" width="35.42578125" customWidth="1"/>
    <col min="5" max="5" width="27.28515625" customWidth="1"/>
  </cols>
  <sheetData>
    <row r="1" spans="1:14">
      <c r="A1" s="58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>
      <c r="A2" s="58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4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4">
      <c r="A4" s="60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4" ht="15.75">
      <c r="A5" s="61"/>
      <c r="B5" s="62"/>
      <c r="C5" s="64"/>
      <c r="D5" s="57"/>
      <c r="E5" s="57"/>
      <c r="F5" s="57"/>
      <c r="G5" s="57"/>
      <c r="H5" s="57"/>
      <c r="I5" s="57"/>
      <c r="J5" s="57"/>
      <c r="K5" s="57"/>
      <c r="L5" s="57"/>
    </row>
    <row r="6" spans="1:14" ht="15.75">
      <c r="A6" s="65"/>
      <c r="B6" s="62"/>
      <c r="C6" s="66"/>
      <c r="D6" s="57"/>
      <c r="E6" s="57"/>
      <c r="F6" s="57"/>
      <c r="G6" s="57"/>
      <c r="H6" s="57"/>
      <c r="I6" s="57"/>
      <c r="J6" s="57"/>
      <c r="K6" s="57"/>
      <c r="L6" s="57"/>
    </row>
    <row r="7" spans="1:14">
      <c r="A7" s="67"/>
      <c r="B7" s="67"/>
      <c r="C7" s="67"/>
      <c r="D7" s="57"/>
      <c r="E7" s="57"/>
      <c r="F7" s="57"/>
      <c r="G7" s="57"/>
      <c r="H7" s="57"/>
      <c r="I7" s="57"/>
      <c r="J7" s="57"/>
      <c r="K7" s="57"/>
      <c r="L7" s="57"/>
    </row>
    <row r="8" spans="1:14">
      <c r="A8" s="68"/>
      <c r="B8" s="68"/>
      <c r="C8" s="68"/>
      <c r="D8" s="57"/>
      <c r="E8" s="57"/>
      <c r="F8" s="57"/>
      <c r="G8" s="57"/>
      <c r="H8" s="57"/>
      <c r="I8" s="57"/>
      <c r="J8" s="57"/>
      <c r="K8" s="57"/>
      <c r="L8" s="57"/>
    </row>
    <row r="9" spans="1:14">
      <c r="A9" s="69"/>
      <c r="B9" s="69"/>
      <c r="C9" s="69"/>
      <c r="D9" s="57"/>
      <c r="E9" s="57"/>
      <c r="F9" s="57"/>
      <c r="G9" s="57"/>
      <c r="H9" s="57"/>
      <c r="I9" s="57"/>
      <c r="J9" s="57"/>
      <c r="K9" s="57"/>
      <c r="L9" s="57"/>
    </row>
    <row r="10" spans="1:14">
      <c r="A10" s="68"/>
      <c r="B10" s="68"/>
      <c r="C10" s="68"/>
      <c r="D10" s="57"/>
      <c r="E10" s="57"/>
      <c r="F10" s="57"/>
      <c r="G10" s="57"/>
      <c r="H10" s="57"/>
      <c r="I10" s="57"/>
      <c r="J10" s="57"/>
      <c r="K10" s="57"/>
      <c r="L10" s="57"/>
    </row>
    <row r="11" spans="1:14">
      <c r="A11" s="69"/>
      <c r="B11" s="69"/>
      <c r="C11" s="69"/>
      <c r="D11" s="69"/>
      <c r="E11" s="69"/>
      <c r="F11" s="57"/>
      <c r="G11" s="57"/>
      <c r="H11" s="57"/>
      <c r="I11" s="57"/>
      <c r="J11" s="57"/>
      <c r="K11" s="57"/>
      <c r="L11" s="57"/>
      <c r="M11" s="57"/>
      <c r="N11" s="57"/>
    </row>
    <row r="12" spans="1:14">
      <c r="A12" s="68"/>
      <c r="B12" s="68"/>
      <c r="C12" s="68"/>
      <c r="D12" s="68"/>
      <c r="E12" s="68"/>
      <c r="F12" s="57"/>
      <c r="G12" s="57"/>
      <c r="H12" s="57"/>
      <c r="I12" s="57"/>
      <c r="J12" s="57"/>
      <c r="K12" s="57"/>
      <c r="L12" s="57"/>
      <c r="M12" s="57"/>
      <c r="N12" s="57"/>
    </row>
    <row r="13" spans="1:14">
      <c r="A13" s="69"/>
      <c r="B13" s="69"/>
      <c r="C13" s="69"/>
      <c r="D13" s="69"/>
      <c r="E13" s="69"/>
      <c r="F13" s="57"/>
      <c r="G13" s="57"/>
      <c r="H13" s="57"/>
      <c r="I13" s="57"/>
      <c r="J13" s="57"/>
      <c r="K13" s="57"/>
      <c r="L13" s="57"/>
      <c r="M13" s="57"/>
      <c r="N13" s="57"/>
    </row>
    <row r="14" spans="1:14">
      <c r="A14" s="69"/>
      <c r="B14" s="70"/>
      <c r="C14" s="71"/>
      <c r="D14" s="72"/>
      <c r="E14" s="73"/>
      <c r="F14" s="57"/>
      <c r="G14" s="57"/>
      <c r="H14" s="57"/>
      <c r="I14" s="57"/>
      <c r="J14" s="57"/>
      <c r="K14" s="57"/>
      <c r="L14" s="57"/>
      <c r="M14" s="57"/>
      <c r="N14" s="57"/>
    </row>
    <row r="15" spans="1:14">
      <c r="A15" s="68"/>
      <c r="B15" s="74"/>
      <c r="C15" s="74"/>
      <c r="D15" s="74"/>
      <c r="E15" s="74"/>
      <c r="F15" s="57"/>
      <c r="G15" s="57"/>
      <c r="H15" s="57"/>
      <c r="I15" s="57"/>
      <c r="J15" s="57"/>
      <c r="K15" s="57"/>
      <c r="L15" s="57"/>
      <c r="M15" s="57"/>
      <c r="N15" s="57"/>
    </row>
    <row r="16" spans="1:14">
      <c r="A16" s="68"/>
      <c r="B16" s="68"/>
      <c r="C16" s="68"/>
      <c r="D16" s="68"/>
      <c r="E16" s="68"/>
      <c r="F16" s="57"/>
      <c r="G16" s="57"/>
      <c r="H16" s="57"/>
      <c r="I16" s="57"/>
      <c r="J16" s="57"/>
      <c r="K16" s="57"/>
      <c r="L16" s="57"/>
      <c r="M16" s="57"/>
      <c r="N16" s="57"/>
    </row>
    <row r="17" spans="1:14">
      <c r="A17" s="69"/>
      <c r="B17" s="75"/>
      <c r="C17" s="69"/>
      <c r="D17" s="69"/>
      <c r="E17" s="69"/>
      <c r="F17" s="57"/>
      <c r="G17" s="57"/>
      <c r="H17" s="57"/>
      <c r="I17" s="57"/>
      <c r="J17" s="57"/>
      <c r="K17" s="57"/>
      <c r="L17" s="57"/>
      <c r="M17" s="57"/>
      <c r="N17" s="57"/>
    </row>
    <row r="18" spans="1:14">
      <c r="A18" s="63"/>
      <c r="B18" s="63"/>
      <c r="C18" s="63"/>
      <c r="D18" s="63"/>
      <c r="E18" s="63"/>
      <c r="F18" s="57"/>
      <c r="G18" s="57"/>
      <c r="H18" s="57"/>
      <c r="I18" s="57"/>
      <c r="J18" s="57"/>
      <c r="K18" s="57"/>
      <c r="L18" s="57"/>
      <c r="M18" s="57"/>
      <c r="N18" s="57"/>
    </row>
    <row r="19" spans="1:14">
      <c r="A19" s="72"/>
      <c r="B19" s="72"/>
      <c r="C19" s="63"/>
      <c r="D19" s="63"/>
      <c r="E19" s="63"/>
      <c r="F19" s="57"/>
      <c r="G19" s="57"/>
      <c r="H19" s="57"/>
      <c r="I19" s="57"/>
      <c r="J19" s="57"/>
      <c r="K19" s="57"/>
      <c r="L19" s="57"/>
      <c r="M19" s="57"/>
      <c r="N19" s="57"/>
    </row>
    <row r="20" spans="1:14">
      <c r="A20" s="72"/>
      <c r="B20" s="67"/>
      <c r="C20" s="72"/>
      <c r="D20" s="72"/>
      <c r="E20" s="72"/>
      <c r="F20" s="57"/>
      <c r="G20" s="57"/>
      <c r="H20" s="57"/>
      <c r="I20" s="57"/>
      <c r="J20" s="57"/>
      <c r="K20" s="57"/>
      <c r="L20" s="57"/>
      <c r="M20" s="57"/>
      <c r="N20" s="57"/>
    </row>
    <row r="21" spans="1:14">
      <c r="A21" s="72"/>
      <c r="B21" s="67"/>
      <c r="C21" s="67"/>
      <c r="D21" s="67"/>
      <c r="E21" s="67"/>
      <c r="F21" s="57"/>
      <c r="G21" s="57"/>
      <c r="H21" s="57"/>
      <c r="I21" s="57"/>
      <c r="J21" s="57"/>
      <c r="K21" s="57"/>
      <c r="L21" s="57"/>
      <c r="M21" s="57"/>
      <c r="N21" s="57"/>
    </row>
    <row r="22" spans="1:14">
      <c r="A22" s="68"/>
      <c r="B22" s="67"/>
      <c r="C22" s="67"/>
      <c r="D22" s="67"/>
      <c r="E22" s="67"/>
      <c r="F22" s="57"/>
      <c r="G22" s="57"/>
      <c r="H22" s="57"/>
      <c r="I22" s="57"/>
      <c r="J22" s="57"/>
      <c r="K22" s="57"/>
      <c r="L22" s="57"/>
      <c r="M22" s="57"/>
      <c r="N22" s="57"/>
    </row>
    <row r="23" spans="1:14">
      <c r="A23" s="7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14">
      <c r="A24" s="7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</row>
    <row r="25" spans="1:14">
      <c r="A25" s="59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</row>
    <row r="26" spans="1:14">
      <c r="A26" s="5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1:14">
      <c r="A27" s="59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</row>
    <row r="28" spans="1:14">
      <c r="A28" s="59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</row>
    <row r="29" spans="1:14">
      <c r="A29" s="59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>
      <c r="A30" s="59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</row>
    <row r="31" spans="1:14">
      <c r="A31" s="59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4">
      <c r="A32" s="59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</row>
    <row r="33" spans="1:14">
      <c r="A33" s="59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</row>
    <row r="34" spans="1:14">
      <c r="A34" s="52"/>
    </row>
    <row r="35" spans="1:14">
      <c r="A35" s="53"/>
    </row>
    <row r="36" spans="1:14">
      <c r="A36" s="51"/>
    </row>
    <row r="37" spans="1:14">
      <c r="A37" s="55"/>
    </row>
    <row r="38" spans="1:14">
      <c r="A38" s="56"/>
    </row>
    <row r="39" spans="1:14">
      <c r="A39" s="56"/>
    </row>
    <row r="40" spans="1:14">
      <c r="A40" s="56"/>
    </row>
    <row r="41" spans="1:14">
      <c r="A41" s="55"/>
    </row>
    <row r="42" spans="1:14">
      <c r="A42" s="56"/>
    </row>
    <row r="43" spans="1:14">
      <c r="A43" s="54"/>
    </row>
    <row r="44" spans="1:14">
      <c r="A44" s="55"/>
    </row>
    <row r="45" spans="1:14">
      <c r="A45" s="5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E25"/>
  <sheetViews>
    <sheetView showGridLines="0" tabSelected="1" topLeftCell="A4" zoomScale="90" zoomScaleNormal="90" workbookViewId="0">
      <selection activeCell="H5" sqref="H5"/>
    </sheetView>
  </sheetViews>
  <sheetFormatPr defaultRowHeight="15"/>
  <cols>
    <col min="1" max="1" width="39.5703125" customWidth="1"/>
    <col min="2" max="2" width="41.7109375" bestFit="1" customWidth="1"/>
    <col min="3" max="4" width="52.7109375" customWidth="1"/>
    <col min="5" max="5" width="58.85546875" customWidth="1"/>
  </cols>
  <sheetData>
    <row r="1" spans="1:5" ht="60.75" customHeight="1">
      <c r="A1" s="89" t="s">
        <v>9</v>
      </c>
      <c r="B1" s="89"/>
      <c r="C1" s="2"/>
      <c r="D1" s="2"/>
    </row>
    <row r="2" spans="1:5" ht="121.5" customHeight="1">
      <c r="A2" s="90" t="s">
        <v>10</v>
      </c>
      <c r="B2" s="90"/>
      <c r="C2" s="2"/>
      <c r="D2" s="2"/>
    </row>
    <row r="3" spans="1:5" ht="18.75">
      <c r="A3" s="1" t="s">
        <v>34</v>
      </c>
      <c r="B3" s="39" t="s">
        <v>11</v>
      </c>
      <c r="C3" s="88" t="s">
        <v>12</v>
      </c>
      <c r="D3" s="88"/>
      <c r="E3" s="50" t="s">
        <v>35</v>
      </c>
    </row>
    <row r="5" spans="1:5" ht="60.75">
      <c r="A5" s="86"/>
      <c r="B5" s="26" t="s">
        <v>0</v>
      </c>
      <c r="C5" s="30" t="s">
        <v>31</v>
      </c>
      <c r="D5" s="30" t="s">
        <v>33</v>
      </c>
      <c r="E5" s="30" t="s">
        <v>32</v>
      </c>
    </row>
    <row r="6" spans="1:5" ht="38.25" customHeight="1">
      <c r="A6" s="87"/>
      <c r="B6" s="47"/>
      <c r="C6" s="48"/>
      <c r="D6" s="48"/>
      <c r="E6" s="48"/>
    </row>
    <row r="7" spans="1:5" ht="24.95" customHeight="1">
      <c r="A7" s="80" t="s">
        <v>29</v>
      </c>
      <c r="B7" s="45" t="s">
        <v>18</v>
      </c>
      <c r="C7" s="46" t="s">
        <v>6</v>
      </c>
      <c r="D7" s="46" t="s">
        <v>6</v>
      </c>
      <c r="E7" s="46" t="s">
        <v>6</v>
      </c>
    </row>
    <row r="8" spans="1:5" s="2" customFormat="1" ht="24.95" customHeight="1">
      <c r="A8" s="81"/>
      <c r="B8" s="28" t="s">
        <v>28</v>
      </c>
      <c r="C8" s="37">
        <f>VLOOKUP(C7,справочник!A13:D19,2,FALSE)</f>
        <v>4200</v>
      </c>
      <c r="D8" s="37">
        <f>VLOOKUP(D7,справочник!A13:D21,3,FALSE)</f>
        <v>5500</v>
      </c>
      <c r="E8" s="37">
        <f>VLOOKUP(E7,справочник!A13:D19,4,FALSE)</f>
        <v>2000</v>
      </c>
    </row>
    <row r="9" spans="1:5" ht="24.95" customHeight="1">
      <c r="A9" s="81"/>
      <c r="B9" s="27" t="s">
        <v>21</v>
      </c>
      <c r="C9" s="36">
        <v>1</v>
      </c>
      <c r="D9" s="36">
        <v>1</v>
      </c>
      <c r="E9" s="36">
        <v>1</v>
      </c>
    </row>
    <row r="10" spans="1:5" ht="24.95" customHeight="1">
      <c r="A10" s="82"/>
      <c r="B10" s="29" t="s">
        <v>19</v>
      </c>
      <c r="C10" s="31">
        <f>C8*C9</f>
        <v>4200</v>
      </c>
      <c r="D10" s="31">
        <f t="shared" ref="D10:E10" si="0">D8*D9</f>
        <v>5500</v>
      </c>
      <c r="E10" s="31">
        <f t="shared" si="0"/>
        <v>2000</v>
      </c>
    </row>
    <row r="11" spans="1:5" ht="24.95" customHeight="1">
      <c r="A11" s="40"/>
      <c r="B11" s="42" t="s">
        <v>14</v>
      </c>
      <c r="C11" s="41"/>
      <c r="D11" s="41"/>
      <c r="E11" s="41"/>
    </row>
    <row r="12" spans="1:5" ht="18.75">
      <c r="A12" s="24"/>
      <c r="B12" s="25"/>
      <c r="C12" s="23"/>
      <c r="D12" s="23"/>
      <c r="E12" s="23"/>
    </row>
    <row r="13" spans="1:5" ht="24.95" customHeight="1">
      <c r="A13" s="83" t="s">
        <v>22</v>
      </c>
      <c r="B13" s="32" t="s">
        <v>27</v>
      </c>
      <c r="C13" s="34">
        <f>справочник!B20</f>
        <v>5200</v>
      </c>
      <c r="D13" s="34">
        <f>справочник!C20</f>
        <v>7000</v>
      </c>
      <c r="E13" s="34">
        <f>справочник!D20</f>
        <v>3000</v>
      </c>
    </row>
    <row r="14" spans="1:5" ht="24.95" customHeight="1">
      <c r="A14" s="84"/>
      <c r="B14" s="27" t="s">
        <v>23</v>
      </c>
      <c r="C14" s="35">
        <f>C15*C16*C17</f>
        <v>6.2832000000000013E-2</v>
      </c>
      <c r="D14" s="35">
        <f>D15*D16*D17</f>
        <v>6.0077999999999999E-2</v>
      </c>
      <c r="E14" s="35">
        <f>E15*E16*E17</f>
        <v>5.9975999999999995E-2</v>
      </c>
    </row>
    <row r="15" spans="1:5" ht="24.95" customHeight="1">
      <c r="A15" s="84"/>
      <c r="B15" s="38" t="s">
        <v>24</v>
      </c>
      <c r="C15" s="36">
        <v>0.34</v>
      </c>
      <c r="D15" s="36">
        <v>0.51</v>
      </c>
      <c r="E15" s="36">
        <v>0.49</v>
      </c>
    </row>
    <row r="16" spans="1:5" ht="24.95" customHeight="1">
      <c r="A16" s="84"/>
      <c r="B16" s="38" t="s">
        <v>25</v>
      </c>
      <c r="C16" s="36">
        <v>0.56000000000000005</v>
      </c>
      <c r="D16" s="36">
        <v>0.38</v>
      </c>
      <c r="E16" s="36">
        <v>0.34</v>
      </c>
    </row>
    <row r="17" spans="1:5" ht="24.95" customHeight="1">
      <c r="A17" s="84"/>
      <c r="B17" s="38" t="s">
        <v>26</v>
      </c>
      <c r="C17" s="36">
        <v>0.33</v>
      </c>
      <c r="D17" s="36">
        <v>0.31</v>
      </c>
      <c r="E17" s="36">
        <v>0.36</v>
      </c>
    </row>
    <row r="18" spans="1:5" ht="24.95" customHeight="1">
      <c r="A18" s="84"/>
      <c r="B18" s="33" t="s">
        <v>21</v>
      </c>
      <c r="C18" s="36">
        <v>7</v>
      </c>
      <c r="D18" s="36">
        <v>12</v>
      </c>
      <c r="E18" s="36">
        <v>10</v>
      </c>
    </row>
    <row r="19" spans="1:5" ht="24.95" customHeight="1">
      <c r="A19" s="85"/>
      <c r="B19" s="29" t="s">
        <v>19</v>
      </c>
      <c r="C19" s="31">
        <f>C13*C14*C18</f>
        <v>2287.0848000000005</v>
      </c>
      <c r="D19" s="31">
        <f t="shared" ref="D19:E19" si="1">D13*D14*D18</f>
        <v>5046.5519999999997</v>
      </c>
      <c r="E19" s="31">
        <f t="shared" si="1"/>
        <v>1799.28</v>
      </c>
    </row>
    <row r="20" spans="1:5" ht="34.5" customHeight="1">
      <c r="B20" s="44" t="s">
        <v>30</v>
      </c>
      <c r="C20" s="43">
        <f>C10+C19</f>
        <v>6487.0848000000005</v>
      </c>
      <c r="D20" s="43">
        <f>D10+D19</f>
        <v>10546.552</v>
      </c>
      <c r="E20" s="43">
        <f>E10+E19</f>
        <v>3799.2799999999997</v>
      </c>
    </row>
    <row r="22" spans="1:5" ht="118.5" customHeight="1">
      <c r="A22" s="91"/>
      <c r="B22" s="92"/>
      <c r="C22" s="92"/>
      <c r="D22" s="92"/>
    </row>
    <row r="23" spans="1:5" ht="75.75" customHeight="1">
      <c r="A23" s="78"/>
      <c r="B23" s="79"/>
      <c r="C23" s="79"/>
      <c r="D23" s="79"/>
    </row>
    <row r="24" spans="1:5" ht="75.75" customHeight="1">
      <c r="A24" s="78"/>
      <c r="B24" s="79"/>
      <c r="C24" s="79"/>
      <c r="D24" s="79"/>
    </row>
    <row r="25" spans="1:5" ht="75.75" customHeight="1">
      <c r="A25" s="78"/>
      <c r="B25" s="79"/>
      <c r="C25" s="79"/>
      <c r="D25" s="79"/>
    </row>
  </sheetData>
  <mergeCells count="10">
    <mergeCell ref="A1:B1"/>
    <mergeCell ref="A2:B2"/>
    <mergeCell ref="A22:D22"/>
    <mergeCell ref="A23:D23"/>
    <mergeCell ref="A24:D24"/>
    <mergeCell ref="A25:D25"/>
    <mergeCell ref="A7:A10"/>
    <mergeCell ref="A13:A19"/>
    <mergeCell ref="A5:A6"/>
    <mergeCell ref="C3:D3"/>
  </mergeCells>
  <hyperlinks>
    <hyperlink ref="E3" r:id="rId1" xr:uid="{00000000-0004-0000-0100-000000000000}"/>
    <hyperlink ref="B3" r:id="rId2" xr:uid="{00000000-0004-0000-0100-000001000000}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2052" r:id="rId5" name="ComboBox3">
          <controlPr autoLine="0" autoPict="0" linkedCell="E7" listFillRange="справочник!A12:A19" r:id="rId6">
            <anchor moveWithCells="1">
              <from>
                <xdr:col>4</xdr:col>
                <xdr:colOff>9525</xdr:colOff>
                <xdr:row>5</xdr:row>
                <xdr:rowOff>47625</xdr:rowOff>
              </from>
              <to>
                <xdr:col>4</xdr:col>
                <xdr:colOff>3467100</xdr:colOff>
                <xdr:row>5</xdr:row>
                <xdr:rowOff>457200</xdr:rowOff>
              </to>
            </anchor>
          </controlPr>
        </control>
      </mc:Choice>
      <mc:Fallback>
        <control shapeId="2052" r:id="rId5" name="ComboBox3"/>
      </mc:Fallback>
    </mc:AlternateContent>
    <mc:AlternateContent xmlns:mc="http://schemas.openxmlformats.org/markup-compatibility/2006">
      <mc:Choice Requires="x14">
        <control shapeId="2051" r:id="rId7" name="ComboBox1">
          <controlPr autoLine="0" autoPict="0" linkedCell="D7" listFillRange="справочник!A12:A19" r:id="rId8">
            <anchor moveWithCells="1">
              <from>
                <xdr:col>3</xdr:col>
                <xdr:colOff>38100</xdr:colOff>
                <xdr:row>5</xdr:row>
                <xdr:rowOff>38100</xdr:rowOff>
              </from>
              <to>
                <xdr:col>3</xdr:col>
                <xdr:colOff>3476625</xdr:colOff>
                <xdr:row>5</xdr:row>
                <xdr:rowOff>457200</xdr:rowOff>
              </to>
            </anchor>
          </controlPr>
        </control>
      </mc:Choice>
      <mc:Fallback>
        <control shapeId="2051" r:id="rId7" name="ComboBox1"/>
      </mc:Fallback>
    </mc:AlternateContent>
    <mc:AlternateContent xmlns:mc="http://schemas.openxmlformats.org/markup-compatibility/2006">
      <mc:Choice Requires="x14">
        <control shapeId="2050" r:id="rId9" name="ComboBox2">
          <controlPr autoLine="0" autoPict="0" linkedCell="C7" listFillRange="справочник!A12:A19" r:id="rId10">
            <anchor moveWithCells="1">
              <from>
                <xdr:col>2</xdr:col>
                <xdr:colOff>9525</xdr:colOff>
                <xdr:row>5</xdr:row>
                <xdr:rowOff>19050</xdr:rowOff>
              </from>
              <to>
                <xdr:col>2</xdr:col>
                <xdr:colOff>3476625</xdr:colOff>
                <xdr:row>5</xdr:row>
                <xdr:rowOff>476250</xdr:rowOff>
              </to>
            </anchor>
          </controlPr>
        </control>
      </mc:Choice>
      <mc:Fallback>
        <control shapeId="2050" r:id="rId9" name="ComboBox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D21"/>
  <sheetViews>
    <sheetView zoomScale="115" zoomScaleNormal="115" workbookViewId="0">
      <selection activeCell="H17" sqref="H17"/>
    </sheetView>
  </sheetViews>
  <sheetFormatPr defaultRowHeight="15"/>
  <cols>
    <col min="1" max="1" width="55.5703125" customWidth="1"/>
    <col min="2" max="4" width="37.28515625" customWidth="1"/>
  </cols>
  <sheetData>
    <row r="1" spans="1:4" ht="18.75">
      <c r="A1" s="3"/>
    </row>
    <row r="2" spans="1:4">
      <c r="A2" t="s">
        <v>16</v>
      </c>
    </row>
    <row r="3" spans="1:4">
      <c r="A3" t="s">
        <v>4</v>
      </c>
    </row>
    <row r="4" spans="1:4">
      <c r="A4" t="s">
        <v>5</v>
      </c>
    </row>
    <row r="11" spans="1:4" ht="75.75" customHeight="1">
      <c r="A11" s="3" t="s">
        <v>0</v>
      </c>
      <c r="B11" s="4" t="s">
        <v>31</v>
      </c>
      <c r="C11" s="49" t="s">
        <v>33</v>
      </c>
      <c r="D11" s="5" t="s">
        <v>32</v>
      </c>
    </row>
    <row r="12" spans="1:4" ht="22.5" customHeight="1">
      <c r="A12" s="20" t="s">
        <v>20</v>
      </c>
      <c r="B12" s="21"/>
      <c r="C12" s="20"/>
      <c r="D12" s="22"/>
    </row>
    <row r="13" spans="1:4" ht="18">
      <c r="A13" s="14" t="s">
        <v>13</v>
      </c>
      <c r="B13" s="6">
        <v>500</v>
      </c>
      <c r="C13" s="6">
        <v>650</v>
      </c>
      <c r="D13" s="7">
        <v>300</v>
      </c>
    </row>
    <row r="14" spans="1:4" ht="18">
      <c r="A14" s="15" t="s">
        <v>1</v>
      </c>
      <c r="B14" s="8">
        <v>450</v>
      </c>
      <c r="C14" s="8">
        <v>550</v>
      </c>
      <c r="D14" s="9">
        <v>250</v>
      </c>
    </row>
    <row r="15" spans="1:4" ht="18">
      <c r="A15" s="16" t="s">
        <v>2</v>
      </c>
      <c r="B15" s="10">
        <v>400</v>
      </c>
      <c r="C15" s="10">
        <v>500</v>
      </c>
      <c r="D15" s="11">
        <v>200</v>
      </c>
    </row>
    <row r="16" spans="1:4" ht="18">
      <c r="A16" s="17" t="s">
        <v>3</v>
      </c>
      <c r="B16" s="8">
        <v>350</v>
      </c>
      <c r="C16" s="8">
        <v>450</v>
      </c>
      <c r="D16" s="9">
        <v>150</v>
      </c>
    </row>
    <row r="17" spans="1:4" ht="18">
      <c r="A17" s="17" t="s">
        <v>6</v>
      </c>
      <c r="B17" s="8">
        <v>4200</v>
      </c>
      <c r="C17" s="8">
        <v>5500</v>
      </c>
      <c r="D17" s="9">
        <v>2000</v>
      </c>
    </row>
    <row r="18" spans="1:4" ht="18">
      <c r="A18" s="18" t="s">
        <v>7</v>
      </c>
      <c r="B18" s="10">
        <v>500</v>
      </c>
      <c r="C18" s="10">
        <v>500</v>
      </c>
      <c r="D18" s="11">
        <v>500</v>
      </c>
    </row>
    <row r="19" spans="1:4" ht="18">
      <c r="A19" s="17" t="s">
        <v>8</v>
      </c>
      <c r="B19" s="8">
        <v>400</v>
      </c>
      <c r="C19" s="8">
        <v>400</v>
      </c>
      <c r="D19" s="9">
        <v>400</v>
      </c>
    </row>
    <row r="20" spans="1:4" ht="18">
      <c r="A20" s="16" t="s">
        <v>17</v>
      </c>
      <c r="B20" s="10">
        <v>5200</v>
      </c>
      <c r="C20" s="10">
        <v>7000</v>
      </c>
      <c r="D20" s="11">
        <v>3000</v>
      </c>
    </row>
    <row r="21" spans="1:4" ht="84.75" customHeight="1">
      <c r="A21" s="19" t="s">
        <v>15</v>
      </c>
      <c r="B21" s="12">
        <v>250</v>
      </c>
      <c r="C21" s="12">
        <v>350</v>
      </c>
      <c r="D21" s="13">
        <v>150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калькулятор</vt:lpstr>
      <vt:lpstr>справочник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Соменко Валерий</dc:creator>
  <cp:lastModifiedBy>Соменко Валерий</cp:lastModifiedBy>
  <cp:lastPrinted>2024-07-12T08:35:21Z</cp:lastPrinted>
  <dcterms:created xsi:type="dcterms:W3CDTF">2024-07-08T13:34:45Z</dcterms:created>
  <dcterms:modified xsi:type="dcterms:W3CDTF">2026-05-29T08:48:30Z</dcterms:modified>
</cp:coreProperties>
</file>